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7" r:id="rId1"/>
    <sheet name="2кв" sheetId="28" r:id="rId2"/>
    <sheet name="3кв" sheetId="29" r:id="rId3"/>
    <sheet name="4кв" sheetId="30" r:id="rId4"/>
    <sheet name="отчет" sheetId="31" r:id="rId5"/>
  </sheets>
  <definedNames>
    <definedName name="_xlnm.Print_Area" localSheetId="0">'1кв'!$A$1:$E$49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8" i="31" l="1"/>
  <c r="C14" i="31"/>
  <c r="C12" i="31"/>
  <c r="C13" i="31"/>
  <c r="C11" i="31"/>
  <c r="C8" i="31"/>
  <c r="C9" i="31" s="1"/>
  <c r="C6" i="31"/>
  <c r="B43" i="30"/>
  <c r="C26" i="31"/>
  <c r="C16" i="31"/>
  <c r="C20" i="31" s="1"/>
  <c r="E23" i="30"/>
  <c r="E22" i="30"/>
  <c r="E26" i="30" s="1"/>
  <c r="B46" i="30" s="1"/>
  <c r="C21" i="31" l="1"/>
  <c r="B47" i="30"/>
  <c r="E24" i="28"/>
  <c r="E23" i="29" l="1"/>
  <c r="E22" i="29"/>
  <c r="E26" i="29" s="1"/>
  <c r="B46" i="29" s="1"/>
  <c r="E23" i="28"/>
  <c r="E22" i="28"/>
  <c r="E26" i="28" s="1"/>
  <c r="B46" i="28" l="1"/>
  <c r="E23" i="27"/>
  <c r="E22" i="27"/>
  <c r="E28" i="27" l="1"/>
  <c r="B48" i="27" s="1"/>
  <c r="B49" i="27" s="1"/>
  <c r="B43" i="28" s="1"/>
  <c r="B47" i="28" s="1"/>
  <c r="B43" i="29" s="1"/>
  <c r="B47" i="29" s="1"/>
</calcChain>
</file>

<file path=xl/sharedStrings.xml><?xml version="1.0" encoding="utf-8"?>
<sst xmlns="http://schemas.openxmlformats.org/spreadsheetml/2006/main" count="251" uniqueCount="94">
  <si>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</si>
  <si>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</si>
  <si>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</si>
  <si>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</si>
  <si>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</si>
  <si>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</si>
  <si>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</si>
  <si>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</si>
  <si>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</si>
  <si>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</si>
  <si>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</si>
  <si>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</si>
  <si>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</si>
  <si>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</si>
  <si>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</si>
  <si>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</si>
  <si>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</si>
  <si>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</si>
  <si>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</si>
  <si>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</si>
  <si>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</si>
  <si>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</si>
  <si>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</si>
  <si>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</si>
  <si>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</si>
  <si>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</si>
  <si>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</si>
  <si>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</si>
  <si>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</si>
  <si>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</si>
  <si>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</si>
  <si>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</si>
  <si>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</si>
  <si>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</si>
  <si>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</si>
  <si>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</si>
  <si>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</si>
  <si>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</si>
  <si>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</si>
  <si>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</si>
  <si>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</si>
  <si>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</si>
  <si>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</si>
  <si>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>Предъявлено населению  11489,76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</si>
  <si>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</si>
  <si>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</si>
  <si>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</si>
  <si>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- 242,4 м2</t>
  </si>
  <si>
    <t>Опиловка деревьев(смета)</t>
  </si>
  <si>
    <t>Исполнитель - ООО ЖКХ "Локомотив", в лице директора  Бовкун А.А.</t>
  </si>
  <si>
    <t>Корректировка отчета (Чистка ливневок)</t>
  </si>
  <si>
    <t>ноябрь 2022 г.</t>
  </si>
  <si>
    <t xml:space="preserve">           2. Всего за период с "01" 01 2023 г. по "31" 03 2023 г. выполнено работ (оказано услуг) на общую сумму двадцать восемь тысячи семьсот семьдесят семь рублей 59 копеек.</t>
  </si>
  <si>
    <t>январь, март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</si>
  <si>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</si>
  <si>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</si>
  <si>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</si>
  <si>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</si>
  <si>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</si>
  <si>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</si>
  <si>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восемь тысяч сто восемьдесят шесть рублей 91 копейка.</t>
  </si>
  <si>
    <t xml:space="preserve">           2. Всего за период с "01" 07 2023 г. по "30" 09 2023 г. выполнено работ (оказано услуг) на общую сумму восемь тысяч семьсот сорок рублей 94 копейки.</t>
  </si>
  <si>
    <t>Предъявлено населению  12856,92</t>
  </si>
  <si>
    <t>за 4 квартал 2023 года</t>
  </si>
  <si>
    <t>31.12.2023 г.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</si>
  <si>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</si>
  <si>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</si>
  <si>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</si>
  <si>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</si>
  <si>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</si>
  <si>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</si>
  <si>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</si>
  <si>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</si>
  <si>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</si>
  <si>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</si>
  <si>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</si>
  <si>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</si>
  <si>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</si>
  <si>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</si>
  <si>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</si>
  <si>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</si>
  <si>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</si>
  <si>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</si>
  <si>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</si>
  <si>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</si>
  <si>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</si>
  <si>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</si>
  <si>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4 квартал</t>
  </si>
  <si>
    <t xml:space="preserve">           2. Всего за период с "01" 10 2023 г. по "31" 12 2023 г. выполнено работ (оказано услуг) на общую сумму восемь тысяч семьсот сорок рублей 94 копейки.</t>
  </si>
  <si>
    <t>по ж.д. ул. Юбилейная, д. 29</t>
  </si>
  <si>
    <t>Начислено всего 48693,36</t>
  </si>
  <si>
    <t>Непредвиденные работы 0 ч/ч</t>
  </si>
  <si>
    <t>Корректировка отчета за ноябрь 2022 г. (Чистка ливневок)</t>
  </si>
  <si>
    <t xml:space="preserve">   * Опиловка деревьев(смета)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</si>
</sst>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5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4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1" zoomScaleSheetLayoutView="100" workbookViewId="0">
      <selection activeCell="E24" sqref="E2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44</v>
      </c>
      <c r="B3" s="63"/>
      <c r="C3" s="63"/>
      <c r="D3" s="63"/>
      <c r="E3" s="63"/>
    </row>
    <row r="4" spans="1:5" s="1" customFormat="1" ht="15.75" x14ac:dyDescent="0.25">
      <c r="A4" s="16" t="s">
        <v>13</v>
      </c>
      <c r="B4" s="17"/>
      <c r="C4" s="17"/>
      <c r="D4" s="64" t="s">
        <v>45</v>
      </c>
      <c r="E4" s="64"/>
    </row>
    <row r="5" spans="1:5" x14ac:dyDescent="0.25">
      <c r="A5" s="20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5" t="s">
        <v>35</v>
      </c>
      <c r="B9" s="65"/>
      <c r="C9" s="65"/>
      <c r="D9" s="65"/>
      <c r="E9" s="65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27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7" t="s">
        <v>15</v>
      </c>
      <c r="B12" s="70"/>
      <c r="C12" s="70"/>
      <c r="D12" s="70"/>
      <c r="E12" s="70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7" t="s">
        <v>2</v>
      </c>
      <c r="B14" s="70"/>
      <c r="C14" s="70"/>
      <c r="D14" s="70"/>
      <c r="E14" s="70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5" t="s">
        <v>17</v>
      </c>
      <c r="B17" s="65"/>
      <c r="C17" s="65"/>
      <c r="D17" s="65"/>
      <c r="E17" s="65"/>
    </row>
    <row r="18" spans="1:7" ht="62.25" customHeight="1" x14ac:dyDescent="0.25">
      <c r="A18" s="65" t="s">
        <v>26</v>
      </c>
      <c r="B18" s="65"/>
      <c r="C18" s="65"/>
      <c r="D18" s="65"/>
      <c r="E18" s="65"/>
    </row>
    <row r="19" spans="1:7" ht="30" customHeight="1" x14ac:dyDescent="0.25">
      <c r="A19" s="66" t="s">
        <v>27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6.98</v>
      </c>
      <c r="E22" s="7">
        <f>D22*F20*3</f>
        <v>5075.8560000000007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3.76</v>
      </c>
      <c r="E23" s="7">
        <f>D23*F20*3</f>
        <v>2734.2719999999999</v>
      </c>
    </row>
    <row r="24" spans="1:7" ht="15.75" x14ac:dyDescent="0.25">
      <c r="A24" s="6" t="s">
        <v>28</v>
      </c>
      <c r="B24" s="8" t="s">
        <v>29</v>
      </c>
      <c r="C24" s="3" t="s">
        <v>30</v>
      </c>
      <c r="D24" s="15"/>
      <c r="E24" s="7">
        <v>226.06</v>
      </c>
    </row>
    <row r="25" spans="1:7" ht="15.75" x14ac:dyDescent="0.25">
      <c r="A25" s="21" t="s">
        <v>48</v>
      </c>
      <c r="B25" s="8" t="s">
        <v>53</v>
      </c>
      <c r="C25" s="3" t="s">
        <v>30</v>
      </c>
      <c r="D25" s="15"/>
      <c r="E25" s="7">
        <v>24516.6</v>
      </c>
    </row>
    <row r="26" spans="1:7" ht="30" x14ac:dyDescent="0.25">
      <c r="A26" s="21" t="s">
        <v>50</v>
      </c>
      <c r="B26" s="8" t="s">
        <v>51</v>
      </c>
      <c r="C26" s="3" t="s">
        <v>30</v>
      </c>
      <c r="D26" s="15"/>
      <c r="E26" s="29">
        <v>-3775.2</v>
      </c>
    </row>
    <row r="27" spans="1:7" ht="15.75" x14ac:dyDescent="0.25">
      <c r="A27" s="21"/>
      <c r="B27" s="8"/>
      <c r="C27" s="3"/>
      <c r="D27" s="15"/>
      <c r="E27" s="7"/>
    </row>
    <row r="28" spans="1:7" s="9" customFormat="1" ht="14.25" x14ac:dyDescent="0.2">
      <c r="A28" s="22" t="s">
        <v>24</v>
      </c>
      <c r="B28" s="23"/>
      <c r="C28" s="24"/>
      <c r="D28" s="24"/>
      <c r="E28" s="25">
        <f>SUM(E22:E27)</f>
        <v>28777.588</v>
      </c>
    </row>
    <row r="30" spans="1:7" ht="29.25" customHeight="1" x14ac:dyDescent="0.25">
      <c r="A30" s="72" t="s">
        <v>52</v>
      </c>
      <c r="B30" s="72"/>
      <c r="C30" s="72"/>
      <c r="D30" s="72"/>
      <c r="E30" s="72"/>
    </row>
    <row r="31" spans="1:7" ht="29.25" customHeight="1" x14ac:dyDescent="0.25">
      <c r="A31" s="65" t="s">
        <v>21</v>
      </c>
      <c r="B31" s="65"/>
      <c r="C31" s="65"/>
      <c r="D31" s="65"/>
      <c r="E31" s="65"/>
    </row>
    <row r="32" spans="1:7" ht="13.9" customHeight="1" x14ac:dyDescent="0.25">
      <c r="A32" s="65" t="s">
        <v>20</v>
      </c>
      <c r="B32" s="65"/>
      <c r="C32" s="65"/>
      <c r="D32" s="65"/>
      <c r="E32" s="65"/>
    </row>
    <row r="33" spans="1:5" ht="29.25" customHeight="1" x14ac:dyDescent="0.25">
      <c r="A33" s="65" t="s">
        <v>31</v>
      </c>
      <c r="B33" s="65"/>
      <c r="C33" s="65"/>
      <c r="D33" s="65"/>
      <c r="E33" s="65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65" t="s">
        <v>18</v>
      </c>
      <c r="B36" s="65"/>
      <c r="C36" s="65"/>
      <c r="D36" s="65"/>
      <c r="E36" s="65"/>
    </row>
    <row r="37" spans="1:5" ht="13.9" customHeight="1" x14ac:dyDescent="0.25">
      <c r="A37" s="74" t="s">
        <v>49</v>
      </c>
      <c r="B37" s="74"/>
      <c r="C37" s="74"/>
      <c r="D37" s="74"/>
      <c r="E37" s="74"/>
    </row>
    <row r="38" spans="1:5" x14ac:dyDescent="0.25">
      <c r="B38" s="71" t="s">
        <v>19</v>
      </c>
      <c r="C38" s="71"/>
      <c r="D38" s="71"/>
      <c r="E38" s="5" t="s">
        <v>6</v>
      </c>
    </row>
    <row r="39" spans="1:5" x14ac:dyDescent="0.25">
      <c r="A39" s="19"/>
      <c r="B39" s="19"/>
      <c r="C39" s="19"/>
      <c r="D39" s="19"/>
      <c r="E39" s="19"/>
    </row>
    <row r="40" spans="1:5" ht="13.9" customHeight="1" x14ac:dyDescent="0.25">
      <c r="A40" s="74" t="s">
        <v>37</v>
      </c>
      <c r="B40" s="74"/>
      <c r="C40" s="74"/>
      <c r="D40" s="74"/>
      <c r="E40" s="74"/>
    </row>
    <row r="41" spans="1:5" x14ac:dyDescent="0.25">
      <c r="B41" s="71" t="s">
        <v>19</v>
      </c>
      <c r="C41" s="71"/>
      <c r="D41" s="71"/>
      <c r="E41" s="5" t="s">
        <v>6</v>
      </c>
    </row>
    <row r="43" spans="1:5" x14ac:dyDescent="0.25">
      <c r="A43" s="13" t="s">
        <v>47</v>
      </c>
    </row>
    <row r="44" spans="1:5" x14ac:dyDescent="0.25">
      <c r="A44" s="9" t="s">
        <v>32</v>
      </c>
    </row>
    <row r="45" spans="1:5" x14ac:dyDescent="0.25">
      <c r="A45" s="2" t="s">
        <v>40</v>
      </c>
      <c r="B45" s="10">
        <v>5913.22</v>
      </c>
    </row>
    <row r="46" spans="1:5" ht="15.75" x14ac:dyDescent="0.25">
      <c r="A46" s="18" t="s">
        <v>43</v>
      </c>
      <c r="B46" s="11"/>
    </row>
    <row r="47" spans="1:5" x14ac:dyDescent="0.25">
      <c r="A47" s="2" t="s">
        <v>33</v>
      </c>
      <c r="B47" s="12">
        <v>10374.4</v>
      </c>
    </row>
    <row r="48" spans="1:5" ht="18" customHeight="1" x14ac:dyDescent="0.25">
      <c r="A48" s="18" t="s">
        <v>38</v>
      </c>
      <c r="B48" s="12">
        <f>E28</f>
        <v>28777.588</v>
      </c>
    </row>
    <row r="49" spans="1:2" x14ac:dyDescent="0.25">
      <c r="A49" s="9" t="s">
        <v>34</v>
      </c>
      <c r="B49" s="10">
        <f>B45+B47-B48</f>
        <v>-12489.968000000001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54</v>
      </c>
      <c r="B3" s="63"/>
      <c r="C3" s="63"/>
      <c r="D3" s="63"/>
      <c r="E3" s="63"/>
    </row>
    <row r="4" spans="1:5" s="1" customFormat="1" ht="15.75" x14ac:dyDescent="0.25">
      <c r="A4" s="16" t="s">
        <v>13</v>
      </c>
      <c r="B4" s="17"/>
      <c r="C4" s="17"/>
      <c r="D4" s="64" t="s">
        <v>55</v>
      </c>
      <c r="E4" s="64"/>
    </row>
    <row r="5" spans="1:5" x14ac:dyDescent="0.25">
      <c r="A5" s="2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5" t="s">
        <v>35</v>
      </c>
      <c r="B9" s="65"/>
      <c r="C9" s="65"/>
      <c r="D9" s="65"/>
      <c r="E9" s="65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27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7" t="s">
        <v>15</v>
      </c>
      <c r="B12" s="70"/>
      <c r="C12" s="70"/>
      <c r="D12" s="70"/>
      <c r="E12" s="70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7" t="s">
        <v>2</v>
      </c>
      <c r="B14" s="70"/>
      <c r="C14" s="70"/>
      <c r="D14" s="70"/>
      <c r="E14" s="70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5" t="s">
        <v>17</v>
      </c>
      <c r="B17" s="65"/>
      <c r="C17" s="65"/>
      <c r="D17" s="65"/>
      <c r="E17" s="65"/>
    </row>
    <row r="18" spans="1:7" ht="62.25" customHeight="1" x14ac:dyDescent="0.25">
      <c r="A18" s="65" t="s">
        <v>26</v>
      </c>
      <c r="B18" s="65"/>
      <c r="C18" s="65"/>
      <c r="D18" s="65"/>
      <c r="E18" s="65"/>
    </row>
    <row r="19" spans="1:7" ht="30" customHeight="1" x14ac:dyDescent="0.25">
      <c r="A19" s="66" t="s">
        <v>27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6.98</v>
      </c>
      <c r="E22" s="7">
        <f>D22*F20*3</f>
        <v>5075.8560000000007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3.76</v>
      </c>
      <c r="E23" s="7">
        <f>D23*F20*3</f>
        <v>2734.2719999999999</v>
      </c>
    </row>
    <row r="24" spans="1:7" ht="15.75" x14ac:dyDescent="0.25">
      <c r="A24" s="6" t="s">
        <v>28</v>
      </c>
      <c r="B24" s="8" t="s">
        <v>56</v>
      </c>
      <c r="C24" s="3" t="s">
        <v>30</v>
      </c>
      <c r="D24" s="15"/>
      <c r="E24" s="7">
        <f>2.7*47.1</f>
        <v>127.17000000000002</v>
      </c>
    </row>
    <row r="25" spans="1:7" ht="15.75" x14ac:dyDescent="0.25">
      <c r="A25" s="21"/>
      <c r="B25" s="8"/>
      <c r="C25" s="3"/>
      <c r="D25" s="15"/>
      <c r="E25" s="7"/>
    </row>
    <row r="26" spans="1:7" s="9" customFormat="1" ht="14.25" x14ac:dyDescent="0.2">
      <c r="A26" s="22" t="s">
        <v>24</v>
      </c>
      <c r="B26" s="23"/>
      <c r="C26" s="24"/>
      <c r="D26" s="24"/>
      <c r="E26" s="25">
        <f>SUM(E22:E25)</f>
        <v>7937.2980000000007</v>
      </c>
    </row>
    <row r="28" spans="1:7" ht="29.25" customHeight="1" x14ac:dyDescent="0.25">
      <c r="A28" s="72" t="s">
        <v>60</v>
      </c>
      <c r="B28" s="72"/>
      <c r="C28" s="72"/>
      <c r="D28" s="72"/>
      <c r="E28" s="72"/>
    </row>
    <row r="29" spans="1:7" ht="29.25" customHeight="1" x14ac:dyDescent="0.25">
      <c r="A29" s="65" t="s">
        <v>21</v>
      </c>
      <c r="B29" s="65"/>
      <c r="C29" s="65"/>
      <c r="D29" s="65"/>
      <c r="E29" s="65"/>
    </row>
    <row r="30" spans="1:7" ht="13.9" customHeight="1" x14ac:dyDescent="0.25">
      <c r="A30" s="65" t="s">
        <v>20</v>
      </c>
      <c r="B30" s="65"/>
      <c r="C30" s="65"/>
      <c r="D30" s="65"/>
      <c r="E30" s="65"/>
    </row>
    <row r="31" spans="1:7" ht="29.25" customHeight="1" x14ac:dyDescent="0.25">
      <c r="A31" s="65" t="s">
        <v>31</v>
      </c>
      <c r="B31" s="65"/>
      <c r="C31" s="65"/>
      <c r="D31" s="65"/>
      <c r="E31" s="65"/>
    </row>
    <row r="32" spans="1:7" x14ac:dyDescent="0.25">
      <c r="A32" s="65" t="s">
        <v>18</v>
      </c>
      <c r="B32" s="65"/>
      <c r="C32" s="65"/>
      <c r="D32" s="65"/>
      <c r="E32" s="65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65" t="s">
        <v>18</v>
      </c>
      <c r="B34" s="65"/>
      <c r="C34" s="65"/>
      <c r="D34" s="65"/>
      <c r="E34" s="65"/>
    </row>
    <row r="35" spans="1:5" ht="13.9" customHeight="1" x14ac:dyDescent="0.25">
      <c r="A35" s="74" t="s">
        <v>49</v>
      </c>
      <c r="B35" s="74"/>
      <c r="C35" s="74"/>
      <c r="D35" s="74"/>
      <c r="E35" s="74"/>
    </row>
    <row r="36" spans="1:5" x14ac:dyDescent="0.25">
      <c r="B36" s="71" t="s">
        <v>19</v>
      </c>
      <c r="C36" s="71"/>
      <c r="D36" s="71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ht="13.9" customHeight="1" x14ac:dyDescent="0.25">
      <c r="A38" s="74" t="s">
        <v>37</v>
      </c>
      <c r="B38" s="74"/>
      <c r="C38" s="74"/>
      <c r="D38" s="74"/>
      <c r="E38" s="74"/>
    </row>
    <row r="39" spans="1:5" x14ac:dyDescent="0.25">
      <c r="B39" s="71" t="s">
        <v>19</v>
      </c>
      <c r="C39" s="71"/>
      <c r="D39" s="71"/>
      <c r="E39" s="5" t="s">
        <v>6</v>
      </c>
    </row>
    <row r="41" spans="1:5" x14ac:dyDescent="0.25">
      <c r="A41" s="13" t="s">
        <v>47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'1кв'!B49</f>
        <v>-12489.968000000001</v>
      </c>
    </row>
    <row r="44" spans="1:5" ht="15.75" x14ac:dyDescent="0.25">
      <c r="A44" s="26" t="s">
        <v>43</v>
      </c>
      <c r="B44" s="11"/>
    </row>
    <row r="45" spans="1:5" x14ac:dyDescent="0.25">
      <c r="A45" s="2" t="s">
        <v>33</v>
      </c>
      <c r="B45" s="12">
        <v>9325.2900000000009</v>
      </c>
    </row>
    <row r="46" spans="1:5" ht="18" customHeight="1" x14ac:dyDescent="0.25">
      <c r="A46" s="26" t="s">
        <v>38</v>
      </c>
      <c r="B46" s="12">
        <f>E26</f>
        <v>7937.2980000000007</v>
      </c>
    </row>
    <row r="47" spans="1:5" x14ac:dyDescent="0.25">
      <c r="A47" s="9" t="s">
        <v>34</v>
      </c>
      <c r="B47" s="10">
        <f>B43+B45-B46</f>
        <v>-11101.976000000001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1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57</v>
      </c>
      <c r="B3" s="63"/>
      <c r="C3" s="63"/>
      <c r="D3" s="63"/>
      <c r="E3" s="63"/>
    </row>
    <row r="4" spans="1:5" s="1" customFormat="1" ht="15.75" x14ac:dyDescent="0.25">
      <c r="A4" s="16" t="s">
        <v>13</v>
      </c>
      <c r="B4" s="17"/>
      <c r="C4" s="17"/>
      <c r="D4" s="64" t="s">
        <v>58</v>
      </c>
      <c r="E4" s="64"/>
    </row>
    <row r="5" spans="1:5" x14ac:dyDescent="0.25">
      <c r="A5" s="2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5" t="s">
        <v>35</v>
      </c>
      <c r="B9" s="65"/>
      <c r="C9" s="65"/>
      <c r="D9" s="65"/>
      <c r="E9" s="65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27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7" t="s">
        <v>15</v>
      </c>
      <c r="B12" s="70"/>
      <c r="C12" s="70"/>
      <c r="D12" s="70"/>
      <c r="E12" s="70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7" t="s">
        <v>2</v>
      </c>
      <c r="B14" s="70"/>
      <c r="C14" s="70"/>
      <c r="D14" s="70"/>
      <c r="E14" s="70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5" t="s">
        <v>17</v>
      </c>
      <c r="B17" s="65"/>
      <c r="C17" s="65"/>
      <c r="D17" s="65"/>
      <c r="E17" s="65"/>
    </row>
    <row r="18" spans="1:7" ht="62.25" customHeight="1" x14ac:dyDescent="0.25">
      <c r="A18" s="65" t="s">
        <v>26</v>
      </c>
      <c r="B18" s="65"/>
      <c r="C18" s="65"/>
      <c r="D18" s="65"/>
      <c r="E18" s="65"/>
    </row>
    <row r="19" spans="1:7" ht="30" customHeight="1" x14ac:dyDescent="0.25">
      <c r="A19" s="66" t="s">
        <v>27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59</v>
      </c>
      <c r="C24" s="3" t="s">
        <v>30</v>
      </c>
      <c r="D24" s="15"/>
      <c r="E24" s="7">
        <v>0</v>
      </c>
    </row>
    <row r="25" spans="1:7" ht="15.75" x14ac:dyDescent="0.25">
      <c r="A25" s="21"/>
      <c r="B25" s="8"/>
      <c r="C25" s="3"/>
      <c r="D25" s="15"/>
      <c r="E25" s="7"/>
    </row>
    <row r="26" spans="1:7" s="9" customFormat="1" ht="14.25" x14ac:dyDescent="0.2">
      <c r="A26" s="22" t="s">
        <v>24</v>
      </c>
      <c r="B26" s="23"/>
      <c r="C26" s="24"/>
      <c r="D26" s="24"/>
      <c r="E26" s="25">
        <f>SUM(E22:E25)</f>
        <v>8740.9439999999995</v>
      </c>
    </row>
    <row r="28" spans="1:7" ht="29.25" customHeight="1" x14ac:dyDescent="0.25">
      <c r="A28" s="72" t="s">
        <v>61</v>
      </c>
      <c r="B28" s="72"/>
      <c r="C28" s="72"/>
      <c r="D28" s="72"/>
      <c r="E28" s="72"/>
    </row>
    <row r="29" spans="1:7" ht="29.25" customHeight="1" x14ac:dyDescent="0.25">
      <c r="A29" s="65" t="s">
        <v>21</v>
      </c>
      <c r="B29" s="65"/>
      <c r="C29" s="65"/>
      <c r="D29" s="65"/>
      <c r="E29" s="65"/>
    </row>
    <row r="30" spans="1:7" ht="13.9" customHeight="1" x14ac:dyDescent="0.25">
      <c r="A30" s="65" t="s">
        <v>20</v>
      </c>
      <c r="B30" s="65"/>
      <c r="C30" s="65"/>
      <c r="D30" s="65"/>
      <c r="E30" s="65"/>
    </row>
    <row r="31" spans="1:7" ht="29.25" customHeight="1" x14ac:dyDescent="0.25">
      <c r="A31" s="65" t="s">
        <v>31</v>
      </c>
      <c r="B31" s="65"/>
      <c r="C31" s="65"/>
      <c r="D31" s="65"/>
      <c r="E31" s="65"/>
    </row>
    <row r="32" spans="1:7" x14ac:dyDescent="0.25">
      <c r="A32" s="65" t="s">
        <v>18</v>
      </c>
      <c r="B32" s="65"/>
      <c r="C32" s="65"/>
      <c r="D32" s="65"/>
      <c r="E32" s="65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65" t="s">
        <v>18</v>
      </c>
      <c r="B34" s="65"/>
      <c r="C34" s="65"/>
      <c r="D34" s="65"/>
      <c r="E34" s="65"/>
    </row>
    <row r="35" spans="1:5" ht="13.9" customHeight="1" x14ac:dyDescent="0.25">
      <c r="A35" s="74" t="s">
        <v>49</v>
      </c>
      <c r="B35" s="74"/>
      <c r="C35" s="74"/>
      <c r="D35" s="74"/>
      <c r="E35" s="74"/>
    </row>
    <row r="36" spans="1:5" x14ac:dyDescent="0.25">
      <c r="B36" s="71" t="s">
        <v>19</v>
      </c>
      <c r="C36" s="71"/>
      <c r="D36" s="71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ht="13.9" customHeight="1" x14ac:dyDescent="0.25">
      <c r="A38" s="74" t="s">
        <v>37</v>
      </c>
      <c r="B38" s="74"/>
      <c r="C38" s="74"/>
      <c r="D38" s="74"/>
      <c r="E38" s="74"/>
    </row>
    <row r="39" spans="1:5" x14ac:dyDescent="0.25">
      <c r="B39" s="71" t="s">
        <v>19</v>
      </c>
      <c r="C39" s="71"/>
      <c r="D39" s="71"/>
      <c r="E39" s="5" t="s">
        <v>6</v>
      </c>
    </row>
    <row r="41" spans="1:5" x14ac:dyDescent="0.25">
      <c r="A41" s="13" t="s">
        <v>47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'2кв'!B47</f>
        <v>-11101.976000000001</v>
      </c>
    </row>
    <row r="44" spans="1:5" ht="15.75" x14ac:dyDescent="0.25">
      <c r="A44" s="26" t="s">
        <v>62</v>
      </c>
      <c r="B44" s="11"/>
    </row>
    <row r="45" spans="1:5" x14ac:dyDescent="0.25">
      <c r="A45" s="2" t="s">
        <v>33</v>
      </c>
      <c r="B45" s="12">
        <v>9513.83</v>
      </c>
    </row>
    <row r="46" spans="1:5" ht="18" customHeight="1" x14ac:dyDescent="0.25">
      <c r="A46" s="26" t="s">
        <v>38</v>
      </c>
      <c r="B46" s="12">
        <f>E26</f>
        <v>8740.9439999999995</v>
      </c>
    </row>
    <row r="47" spans="1:5" x14ac:dyDescent="0.25">
      <c r="A47" s="9" t="s">
        <v>34</v>
      </c>
      <c r="B47" s="10">
        <f>B43+B45-B46</f>
        <v>-10329.09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22" zoomScaleSheetLayoutView="100" workbookViewId="0">
      <selection activeCell="A32" sqref="A32:E32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1.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63</v>
      </c>
      <c r="B3" s="63"/>
      <c r="C3" s="63"/>
      <c r="D3" s="63"/>
      <c r="E3" s="63"/>
    </row>
    <row r="4" spans="1:5" s="1" customFormat="1" ht="15.75" x14ac:dyDescent="0.25">
      <c r="A4" s="16" t="s">
        <v>13</v>
      </c>
      <c r="B4" s="17"/>
      <c r="C4" s="17"/>
      <c r="D4" s="33"/>
      <c r="E4" s="34" t="s">
        <v>64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5" t="s">
        <v>35</v>
      </c>
      <c r="B9" s="65"/>
      <c r="C9" s="65"/>
      <c r="D9" s="65"/>
      <c r="E9" s="65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27" customHeight="1" x14ac:dyDescent="0.25">
      <c r="A11" s="65" t="s">
        <v>36</v>
      </c>
      <c r="B11" s="65"/>
      <c r="C11" s="65"/>
      <c r="D11" s="65"/>
      <c r="E11" s="65"/>
    </row>
    <row r="12" spans="1:5" x14ac:dyDescent="0.25">
      <c r="A12" s="67" t="s">
        <v>15</v>
      </c>
      <c r="B12" s="70"/>
      <c r="C12" s="70"/>
      <c r="D12" s="70"/>
      <c r="E12" s="70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7" t="s">
        <v>2</v>
      </c>
      <c r="B14" s="70"/>
      <c r="C14" s="70"/>
      <c r="D14" s="70"/>
      <c r="E14" s="70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5" t="s">
        <v>17</v>
      </c>
      <c r="B17" s="65"/>
      <c r="C17" s="65"/>
      <c r="D17" s="65"/>
      <c r="E17" s="65"/>
    </row>
    <row r="18" spans="1:7" ht="62.25" customHeight="1" x14ac:dyDescent="0.25">
      <c r="A18" s="65" t="s">
        <v>26</v>
      </c>
      <c r="B18" s="65"/>
      <c r="C18" s="65"/>
      <c r="D18" s="65"/>
      <c r="E18" s="65"/>
    </row>
    <row r="19" spans="1:7" ht="30" customHeight="1" x14ac:dyDescent="0.25">
      <c r="A19" s="66" t="s">
        <v>27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87</v>
      </c>
      <c r="C24" s="3" t="s">
        <v>30</v>
      </c>
      <c r="D24" s="15"/>
      <c r="E24" s="7">
        <v>0</v>
      </c>
    </row>
    <row r="25" spans="1:7" ht="15.75" x14ac:dyDescent="0.25">
      <c r="A25" s="21"/>
      <c r="B25" s="8"/>
      <c r="C25" s="3"/>
      <c r="D25" s="15"/>
      <c r="E25" s="7"/>
    </row>
    <row r="26" spans="1:7" s="9" customFormat="1" ht="14.25" x14ac:dyDescent="0.2">
      <c r="A26" s="22" t="s">
        <v>24</v>
      </c>
      <c r="B26" s="23"/>
      <c r="C26" s="24"/>
      <c r="D26" s="24"/>
      <c r="E26" s="25">
        <f>SUM(E22:E25)</f>
        <v>8740.9439999999995</v>
      </c>
    </row>
    <row r="28" spans="1:7" ht="29.25" customHeight="1" x14ac:dyDescent="0.25">
      <c r="A28" s="72" t="s">
        <v>88</v>
      </c>
      <c r="B28" s="72"/>
      <c r="C28" s="72"/>
      <c r="D28" s="72"/>
      <c r="E28" s="72"/>
    </row>
    <row r="29" spans="1:7" ht="29.25" customHeight="1" x14ac:dyDescent="0.25">
      <c r="A29" s="65" t="s">
        <v>21</v>
      </c>
      <c r="B29" s="65"/>
      <c r="C29" s="65"/>
      <c r="D29" s="65"/>
      <c r="E29" s="65"/>
    </row>
    <row r="30" spans="1:7" ht="13.9" customHeight="1" x14ac:dyDescent="0.25">
      <c r="A30" s="65" t="s">
        <v>20</v>
      </c>
      <c r="B30" s="65"/>
      <c r="C30" s="65"/>
      <c r="D30" s="65"/>
      <c r="E30" s="65"/>
    </row>
    <row r="31" spans="1:7" ht="29.25" customHeight="1" x14ac:dyDescent="0.25">
      <c r="A31" s="65" t="s">
        <v>31</v>
      </c>
      <c r="B31" s="65"/>
      <c r="C31" s="65"/>
      <c r="D31" s="65"/>
      <c r="E31" s="65"/>
    </row>
    <row r="32" spans="1:7" x14ac:dyDescent="0.25">
      <c r="A32" s="65" t="s">
        <v>18</v>
      </c>
      <c r="B32" s="65"/>
      <c r="C32" s="65"/>
      <c r="D32" s="65"/>
      <c r="E32" s="65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65" t="s">
        <v>18</v>
      </c>
      <c r="B34" s="65"/>
      <c r="C34" s="65"/>
      <c r="D34" s="65"/>
      <c r="E34" s="65"/>
    </row>
    <row r="35" spans="1:5" ht="13.9" customHeight="1" x14ac:dyDescent="0.25">
      <c r="A35" s="74" t="s">
        <v>49</v>
      </c>
      <c r="B35" s="74"/>
      <c r="C35" s="74"/>
      <c r="D35" s="74"/>
      <c r="E35" s="74"/>
    </row>
    <row r="36" spans="1:5" x14ac:dyDescent="0.25">
      <c r="B36" s="71" t="s">
        <v>19</v>
      </c>
      <c r="C36" s="71"/>
      <c r="D36" s="71"/>
      <c r="E36" s="5" t="s">
        <v>6</v>
      </c>
    </row>
    <row r="37" spans="1:5" x14ac:dyDescent="0.25">
      <c r="A37" s="31"/>
      <c r="B37" s="31"/>
      <c r="C37" s="31"/>
      <c r="D37" s="31"/>
      <c r="E37" s="31"/>
    </row>
    <row r="38" spans="1:5" ht="13.9" customHeight="1" x14ac:dyDescent="0.25">
      <c r="A38" s="74" t="s">
        <v>37</v>
      </c>
      <c r="B38" s="74"/>
      <c r="C38" s="74"/>
      <c r="D38" s="74"/>
      <c r="E38" s="74"/>
    </row>
    <row r="39" spans="1:5" x14ac:dyDescent="0.25">
      <c r="B39" s="71" t="s">
        <v>19</v>
      </c>
      <c r="C39" s="71"/>
      <c r="D39" s="71"/>
      <c r="E39" s="5" t="s">
        <v>6</v>
      </c>
    </row>
    <row r="41" spans="1:5" x14ac:dyDescent="0.25">
      <c r="A41" s="13" t="s">
        <v>47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'3кв'!B47</f>
        <v>-10329.09</v>
      </c>
    </row>
    <row r="44" spans="1:5" ht="15.75" x14ac:dyDescent="0.25">
      <c r="A44" s="30" t="s">
        <v>62</v>
      </c>
      <c r="B44" s="11"/>
    </row>
    <row r="45" spans="1:5" x14ac:dyDescent="0.25">
      <c r="A45" s="2" t="s">
        <v>33</v>
      </c>
      <c r="B45" s="12">
        <v>11778.54</v>
      </c>
    </row>
    <row r="46" spans="1:5" ht="18" customHeight="1" x14ac:dyDescent="0.25">
      <c r="A46" s="30" t="s">
        <v>38</v>
      </c>
      <c r="B46" s="12">
        <f>E26</f>
        <v>8740.9439999999995</v>
      </c>
    </row>
    <row r="47" spans="1:5" x14ac:dyDescent="0.25">
      <c r="A47" s="9" t="s">
        <v>34</v>
      </c>
      <c r="B47" s="10">
        <f>B43+B45-B46</f>
        <v>-7291.4939999999988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7" zoomScaleSheetLayoutView="100" workbookViewId="0">
      <selection activeCell="C19" sqref="C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5" t="s">
        <v>65</v>
      </c>
      <c r="B1" s="75"/>
      <c r="C1" s="75"/>
      <c r="D1" s="35"/>
    </row>
    <row r="2" spans="1:5" ht="15.75" x14ac:dyDescent="0.25">
      <c r="A2" s="76" t="s">
        <v>66</v>
      </c>
      <c r="B2" s="76"/>
      <c r="C2" s="76"/>
      <c r="D2" s="11"/>
    </row>
    <row r="3" spans="1:5" ht="15.75" x14ac:dyDescent="0.25">
      <c r="A3" s="76" t="s">
        <v>67</v>
      </c>
      <c r="B3" s="76"/>
      <c r="C3" s="76"/>
      <c r="D3" s="11"/>
    </row>
    <row r="4" spans="1:5" ht="15.75" x14ac:dyDescent="0.25">
      <c r="A4" s="75" t="s">
        <v>89</v>
      </c>
      <c r="B4" s="75"/>
      <c r="C4" s="75"/>
      <c r="D4" s="35"/>
    </row>
    <row r="5" spans="1:5" ht="15.75" x14ac:dyDescent="0.25">
      <c r="A5" s="77"/>
      <c r="B5" s="77"/>
      <c r="C5" s="77"/>
      <c r="D5" s="1"/>
    </row>
    <row r="6" spans="1:5" ht="15.75" x14ac:dyDescent="0.25">
      <c r="A6" s="11"/>
      <c r="B6" s="36" t="s">
        <v>68</v>
      </c>
      <c r="C6" s="37">
        <f>'1кв'!B45</f>
        <v>5913.22</v>
      </c>
      <c r="D6" s="38"/>
    </row>
    <row r="7" spans="1:5" ht="15.75" x14ac:dyDescent="0.25">
      <c r="A7" s="39" t="s">
        <v>69</v>
      </c>
      <c r="B7" s="36" t="s">
        <v>90</v>
      </c>
      <c r="C7" s="37"/>
      <c r="D7" s="38"/>
    </row>
    <row r="8" spans="1:5" ht="15.75" x14ac:dyDescent="0.25">
      <c r="B8" s="40" t="s">
        <v>70</v>
      </c>
      <c r="C8" s="41">
        <f>'1кв'!B47+'2кв'!B45+'3кв'!B45+'4кв'!B45</f>
        <v>40992.060000000005</v>
      </c>
      <c r="D8" s="42"/>
    </row>
    <row r="9" spans="1:5" ht="15.75" x14ac:dyDescent="0.25">
      <c r="A9" s="17"/>
      <c r="B9" s="40" t="s">
        <v>71</v>
      </c>
      <c r="C9" s="43">
        <f>SUM(C8:C8)</f>
        <v>40992.060000000005</v>
      </c>
      <c r="D9" s="38"/>
    </row>
    <row r="10" spans="1:5" ht="15.75" x14ac:dyDescent="0.25">
      <c r="A10" s="1"/>
      <c r="B10" s="78"/>
      <c r="C10" s="79"/>
      <c r="D10" s="44"/>
    </row>
    <row r="11" spans="1:5" ht="15.75" x14ac:dyDescent="0.25">
      <c r="A11" s="45" t="s">
        <v>72</v>
      </c>
      <c r="B11" s="14" t="s">
        <v>73</v>
      </c>
      <c r="C11" s="41">
        <f>'1кв'!E22+'2кв'!E22+'3кв'!E22+'4кв'!E22</f>
        <v>21510.576000000001</v>
      </c>
      <c r="D11" s="44"/>
    </row>
    <row r="12" spans="1:5" ht="15.75" x14ac:dyDescent="0.25">
      <c r="A12" s="45"/>
      <c r="B12" s="6" t="s">
        <v>39</v>
      </c>
      <c r="C12" s="41">
        <f>'1кв'!E23+'2кв'!E23+'3кв'!E23+'4кв'!E23</f>
        <v>11591.568000000001</v>
      </c>
      <c r="D12" s="44"/>
    </row>
    <row r="13" spans="1:5" ht="15.75" x14ac:dyDescent="0.25">
      <c r="A13" s="1"/>
      <c r="B13" s="6" t="s">
        <v>28</v>
      </c>
      <c r="C13" s="41">
        <f>'1кв'!E24+'2кв'!E24+'3кв'!E24+'4кв'!E24</f>
        <v>353.23</v>
      </c>
      <c r="D13" s="44"/>
      <c r="E13" s="46"/>
    </row>
    <row r="14" spans="1:5" ht="20.25" customHeight="1" x14ac:dyDescent="0.25">
      <c r="A14" s="1"/>
      <c r="B14" s="57" t="s">
        <v>92</v>
      </c>
      <c r="C14" s="58">
        <f>'1кв'!E26</f>
        <v>-3775.2</v>
      </c>
      <c r="D14" s="44"/>
      <c r="E14" s="46"/>
    </row>
    <row r="15" spans="1:5" ht="15.75" x14ac:dyDescent="0.25">
      <c r="A15" s="45"/>
      <c r="B15" s="47" t="s">
        <v>91</v>
      </c>
      <c r="C15" s="41">
        <v>0</v>
      </c>
      <c r="D15" s="44"/>
    </row>
    <row r="16" spans="1:5" ht="15.75" x14ac:dyDescent="0.25">
      <c r="A16" s="45"/>
      <c r="B16" s="48" t="s">
        <v>74</v>
      </c>
      <c r="C16" s="41">
        <f>SUM(C18:C19)</f>
        <v>24516.6</v>
      </c>
      <c r="D16" s="44"/>
    </row>
    <row r="17" spans="1:5" ht="15.75" x14ac:dyDescent="0.25">
      <c r="A17" s="45"/>
      <c r="B17" s="48" t="s">
        <v>75</v>
      </c>
      <c r="C17" s="41"/>
      <c r="D17" s="44"/>
    </row>
    <row r="18" spans="1:5" ht="15.75" x14ac:dyDescent="0.25">
      <c r="A18" s="45"/>
      <c r="B18" s="49" t="s">
        <v>93</v>
      </c>
      <c r="C18" s="41">
        <f>'1кв'!E25</f>
        <v>24516.6</v>
      </c>
      <c r="D18" s="44"/>
    </row>
    <row r="19" spans="1:5" ht="15.75" x14ac:dyDescent="0.25">
      <c r="A19" s="45"/>
      <c r="B19" s="48"/>
      <c r="C19" s="41"/>
      <c r="D19" s="44"/>
    </row>
    <row r="20" spans="1:5" ht="15.75" x14ac:dyDescent="0.25">
      <c r="A20" s="1"/>
      <c r="B20" s="50" t="s">
        <v>76</v>
      </c>
      <c r="C20" s="43">
        <f>SUM(C11:C16)</f>
        <v>54196.774000000005</v>
      </c>
      <c r="D20" s="44"/>
      <c r="E20" s="46"/>
    </row>
    <row r="21" spans="1:5" ht="15.75" x14ac:dyDescent="0.25">
      <c r="A21" s="1"/>
      <c r="B21" s="51" t="s">
        <v>77</v>
      </c>
      <c r="C21" s="43">
        <f>C6+C9-C20</f>
        <v>-7291.4939999999988</v>
      </c>
      <c r="D21" s="44"/>
    </row>
    <row r="22" spans="1:5" ht="15.75" x14ac:dyDescent="0.25">
      <c r="A22" s="1"/>
      <c r="B22" s="39"/>
      <c r="C22" s="39"/>
      <c r="D22" s="44"/>
    </row>
    <row r="23" spans="1:5" ht="15.75" x14ac:dyDescent="0.25">
      <c r="A23" s="1"/>
      <c r="B23" s="52" t="s">
        <v>78</v>
      </c>
      <c r="C23" s="52"/>
      <c r="D23" s="44"/>
    </row>
    <row r="24" spans="1:5" ht="15.75" x14ac:dyDescent="0.25">
      <c r="A24" s="1"/>
      <c r="B24" s="52" t="s">
        <v>79</v>
      </c>
      <c r="C24" s="53">
        <v>21549.13</v>
      </c>
      <c r="D24" s="44"/>
    </row>
    <row r="25" spans="1:5" ht="15.75" x14ac:dyDescent="0.25">
      <c r="A25" s="1"/>
      <c r="B25" s="54" t="s">
        <v>80</v>
      </c>
      <c r="C25" s="55">
        <v>29250.43</v>
      </c>
      <c r="D25" s="44"/>
    </row>
    <row r="26" spans="1:5" ht="15.75" x14ac:dyDescent="0.25">
      <c r="A26" s="1"/>
      <c r="B26" s="52" t="s">
        <v>81</v>
      </c>
      <c r="C26" s="53">
        <f>C25-C24</f>
        <v>7701.2999999999993</v>
      </c>
      <c r="D26" s="44"/>
    </row>
    <row r="27" spans="1:5" ht="15.75" x14ac:dyDescent="0.25">
      <c r="A27" s="1"/>
      <c r="B27" s="39"/>
      <c r="C27" s="56"/>
      <c r="D27" s="44"/>
    </row>
    <row r="28" spans="1:5" ht="15.75" x14ac:dyDescent="0.25">
      <c r="A28" s="1"/>
      <c r="B28" s="39"/>
      <c r="C28" s="39"/>
      <c r="D28" s="44"/>
    </row>
    <row r="29" spans="1:5" ht="15.75" x14ac:dyDescent="0.25">
      <c r="A29" s="1"/>
      <c r="B29" s="39"/>
      <c r="C29" s="39"/>
      <c r="D29" s="44"/>
    </row>
    <row r="30" spans="1:5" ht="15.75" x14ac:dyDescent="0.25">
      <c r="A30" s="1"/>
      <c r="B30" s="39"/>
      <c r="C30" s="39"/>
      <c r="D30" s="44"/>
    </row>
    <row r="31" spans="1:5" ht="15.75" x14ac:dyDescent="0.25">
      <c r="A31" s="1" t="s">
        <v>82</v>
      </c>
      <c r="B31" s="39" t="s">
        <v>83</v>
      </c>
      <c r="C31" s="39"/>
      <c r="D31" s="44"/>
    </row>
    <row r="32" spans="1:5" ht="15.75" x14ac:dyDescent="0.25">
      <c r="A32" s="1"/>
      <c r="B32" s="39" t="s">
        <v>84</v>
      </c>
      <c r="C32" s="39"/>
      <c r="D32" s="44"/>
    </row>
    <row r="33" spans="1:4" ht="15.75" x14ac:dyDescent="0.25">
      <c r="A33" s="1"/>
      <c r="B33" s="39" t="s">
        <v>85</v>
      </c>
      <c r="C33" s="39"/>
      <c r="D33" s="44"/>
    </row>
    <row r="34" spans="1:4" ht="15.75" x14ac:dyDescent="0.25">
      <c r="A34" s="1"/>
      <c r="B34" s="39"/>
      <c r="C34" s="39"/>
      <c r="D34" s="44"/>
    </row>
    <row r="35" spans="1:4" ht="15.75" x14ac:dyDescent="0.25">
      <c r="A35" s="1"/>
      <c r="B35" s="39"/>
      <c r="C35" s="39"/>
      <c r="D35" s="44"/>
    </row>
    <row r="36" spans="1:4" ht="15.75" x14ac:dyDescent="0.25">
      <c r="A36" s="1"/>
      <c r="B36" s="39" t="s">
        <v>86</v>
      </c>
      <c r="C36" s="39"/>
      <c r="D36" s="44"/>
    </row>
    <row r="37" spans="1:4" ht="15.75" x14ac:dyDescent="0.25">
      <c r="A37" s="1"/>
      <c r="B37" s="39"/>
      <c r="C37" s="39"/>
      <c r="D37" s="44"/>
    </row>
    <row r="38" spans="1:4" ht="15.75" x14ac:dyDescent="0.25">
      <c r="A38" s="1"/>
      <c r="B38" s="39"/>
      <c r="C38" s="39"/>
      <c r="D38" s="44"/>
    </row>
    <row r="39" spans="1:4" ht="15.75" x14ac:dyDescent="0.25">
      <c r="A39" s="1"/>
      <c r="B39" s="39"/>
      <c r="C39" s="39"/>
      <c r="D39" s="44"/>
    </row>
    <row r="40" spans="1:4" ht="15.75" x14ac:dyDescent="0.25">
      <c r="A40" s="1"/>
      <c r="B40" s="39"/>
      <c r="C40" s="39"/>
      <c r="D40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2024-02-28T08:46:41Z</dcterms:modified>
</cp:coreProperties>
</file>